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40" windowWidth="19440" windowHeight="11700" activeTab="3"/>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4525"/>
</workbook>
</file>

<file path=xl/calcChain.xml><?xml version="1.0" encoding="utf-8"?>
<calcChain xmlns="http://schemas.openxmlformats.org/spreadsheetml/2006/main">
  <c r="E14" i="2" l="1"/>
  <c r="D14" i="2"/>
  <c r="F14" i="2" s="1"/>
  <c r="B7" i="4" s="1"/>
  <c r="B14" i="2"/>
  <c r="I23" i="3" l="1"/>
  <c r="J20" i="3" l="1"/>
  <c r="J21" i="3"/>
  <c r="J18" i="3"/>
  <c r="J15" i="3"/>
  <c r="J12" i="3"/>
  <c r="J9" i="3"/>
  <c r="J16" i="3"/>
  <c r="J10" i="3"/>
  <c r="J7" i="3"/>
  <c r="J17" i="3"/>
  <c r="J14" i="3"/>
  <c r="J11" i="3"/>
  <c r="J8" i="3"/>
  <c r="J22" i="3"/>
  <c r="J19" i="3"/>
  <c r="J13" i="3"/>
  <c r="J23" i="3" l="1"/>
  <c r="H8" i="3"/>
  <c r="H9" i="3"/>
  <c r="H10" i="3"/>
  <c r="H11" i="3"/>
  <c r="H12" i="3"/>
  <c r="H13" i="3"/>
  <c r="H14" i="3"/>
  <c r="H15" i="3"/>
  <c r="H16" i="3"/>
  <c r="H17" i="3"/>
  <c r="H18" i="3"/>
  <c r="H19" i="3"/>
  <c r="H20" i="3"/>
  <c r="H21" i="3"/>
  <c r="H22" i="3"/>
  <c r="H7" i="3"/>
  <c r="K7" i="3" l="1"/>
  <c r="A7" i="4" s="1"/>
  <c r="C7" i="4" s="1"/>
</calcChain>
</file>

<file path=xl/sharedStrings.xml><?xml version="1.0" encoding="utf-8"?>
<sst xmlns="http://schemas.openxmlformats.org/spreadsheetml/2006/main" count="236" uniqueCount="145">
  <si>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</si>
  <si>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</si>
  <si>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</si>
  <si>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</si>
  <si>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</si>
  <si>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</si>
  <si>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</si>
  <si>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</si>
  <si>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</si>
  <si>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</si>
  <si>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</si>
  <si>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</si>
  <si>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</si>
  <si>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</si>
  <si>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</si>
  <si>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</si>
  <si>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</si>
  <si>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</si>
  <si>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</si>
  <si>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</si>
  <si>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</si>
  <si>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</si>
  <si>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</si>
  <si>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</si>
  <si>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</si>
  <si>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</si>
  <si>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</si>
  <si>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</si>
  <si>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</si>
  <si>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</si>
  <si>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</si>
  <si>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</si>
  <si>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</si>
  <si>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</si>
  <si>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</si>
  <si>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</si>
  <si>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</si>
  <si>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</si>
  <si>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</si>
  <si>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</si>
  <si>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</si>
  <si>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</si>
  <si>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</si>
  <si>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</si>
  <si>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</si>
  <si>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</si>
  <si>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</si>
  <si>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</si>
  <si>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</si>
  <si>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</si>
  <si>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</si>
  <si>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</si>
  <si>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</si>
  <si>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</si>
  <si>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</si>
  <si>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</si>
  <si>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</si>
  <si>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условная единица</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</si>
  <si>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</si>
  <si>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</si>
  <si>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</si>
  <si>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</si>
  <si>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</si>
  <si>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Патологическая анатомия</t>
  </si>
  <si>
    <t>количество исследований</t>
  </si>
  <si>
    <t>единица</t>
  </si>
  <si>
    <t>2</t>
  </si>
  <si>
    <t>3</t>
  </si>
  <si>
    <t>4</t>
  </si>
  <si>
    <t>5</t>
  </si>
  <si>
    <t>Субсидия государственным учреждениям Тверской области на оказание государственной услуги по оказанию специализированной стационарной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</si>
  <si>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</si>
  <si>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</si>
  <si>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ГБУЗ "Ржевская ЦРБ"</t>
  </si>
  <si>
    <t xml:space="preserve"> Зав. ОМО Кудряшова О.Н. 8(48232)3-01-48</t>
  </si>
  <si>
    <t>Проведение углубленных медицинских обследований  спортсменов субъекта Российской Федерации</t>
  </si>
  <si>
    <t>Число спортсменов</t>
  </si>
  <si>
    <t>человек</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</si>
  <si>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</si>
  <si>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</si>
  <si>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</si>
  <si>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</si>
  <si>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</si>
  <si>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Условная единица</t>
  </si>
  <si>
    <t>Медицинское освидетельствование на состояние опьянения (алогольного, наркотического или иного токсикологического)</t>
  </si>
  <si>
    <t>Количество освидетельствований</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</si>
  <si>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</si>
  <si>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Количество выполненных работ</t>
  </si>
  <si>
    <t>1</t>
  </si>
  <si>
    <t>6</t>
  </si>
  <si>
    <t>7</t>
  </si>
  <si>
    <t>8</t>
  </si>
  <si>
    <t>9</t>
  </si>
  <si>
    <t>10</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</si>
  <si>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</si>
  <si>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экстренной медицинской помощи незастрахованным лицам в рамках государственного задания</t>
  </si>
  <si>
    <t>Разрешенный к использованию остаток субсидии на выполнение государственного задания за отчетный финансовый год, руб. (остаток средств 2017 года)</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</si>
  <si>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Фтизиатрия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</si>
  <si>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Паллитативная медицинская помощь</t>
  </si>
  <si>
    <t>11</t>
  </si>
  <si>
    <t>12</t>
  </si>
  <si>
    <t>13</t>
  </si>
  <si>
    <t>860000О.99.0.АД57АА49002</t>
  </si>
  <si>
    <t>860000О.99.0.АД66АА01002</t>
  </si>
  <si>
    <t>860000О.99.0.АД57АА17003</t>
  </si>
  <si>
    <t>860000О.99.0.АД57АА43003</t>
  </si>
  <si>
    <t>860000О.99.0.АД57АА34003</t>
  </si>
  <si>
    <t>08861000Р69105510001001</t>
  </si>
  <si>
    <t>861000О.99.0.АЕ72АА04000</t>
  </si>
  <si>
    <t>08860000Р69105610001001</t>
  </si>
  <si>
    <t>860000О.99.0.АД59АА02001</t>
  </si>
  <si>
    <t>860000О.99.0.АД66АА00002</t>
  </si>
  <si>
    <t>08861000Р69105910001001</t>
  </si>
  <si>
    <t>860000О.99.0.АЕ65АА00002</t>
  </si>
  <si>
    <t>14</t>
  </si>
  <si>
    <t>15</t>
  </si>
  <si>
    <t>16</t>
  </si>
  <si>
    <t>Первичная медико-санитарная помощь, в части диагностики и лечения</t>
  </si>
  <si>
    <t>Психиатрия</t>
  </si>
  <si>
    <t>Венерология</t>
  </si>
  <si>
    <t>Медицинское освидетельствование на состояние опьянения (алкогольного, наркотического или иного токсического)</t>
  </si>
  <si>
    <t>Проведение углубленных медицинских обследований спортсменов субъекта Российской Федерации</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</si>
  <si>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субьекта Российской Федерации</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</si>
  <si>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</si>
  <si>
    <t>Фтизиатрия</t>
  </si>
  <si>
    <t>Наркология</t>
  </si>
  <si>
    <t>Медицинская помощь в экстренной форме назастрахованнымгражданам в системе обязательного медицинского страхования</t>
  </si>
  <si>
    <t>Первичная медико-санитарная помощь, в части диагностики и лечения (наркология)</t>
  </si>
  <si>
    <t>%</t>
  </si>
  <si>
    <t>%;</t>
  </si>
  <si>
    <t>Удовлетворенность потребителей в оказанной государственной услуге (Процент)</t>
  </si>
  <si>
    <t xml:space="preserve">Соотетствие порядкам оказания медицинской помощи и на основе стандартов медицинской помощи (Процент); </t>
  </si>
  <si>
    <t>Паллиативная медицинская помощь (Амбулаторно)</t>
  </si>
  <si>
    <t>Паллиативная медицинская помощь (Стационар)</t>
  </si>
  <si>
    <t xml:space="preserve">Соотетствие порядкам оказания медицинской помощи по профилю "патологическая анатомия" (Процент); </t>
  </si>
  <si>
    <t>Субсидия государственным учреждениям Тверской области на оказание государственной услуги по оказанию паллиативной медицинской помощи в амбулаторных условиях, в том числе на дому,  в рамках государственного задания</t>
  </si>
  <si>
    <t xml:space="preserve">"12"октября 2020 года </t>
  </si>
  <si>
    <t>И.О.Главного врача</t>
  </si>
  <si>
    <t>__________________О.Н. Кудряшова</t>
  </si>
  <si>
    <t>С.Е. Козлов</t>
  </si>
  <si>
    <t xml:space="preserve"> Министр здравоохранения Тверской области</t>
  </si>
  <si>
    <t xml:space="preserve">"15 января" 2021 года </t>
  </si>
  <si>
    <t>за отчетный период с 01.01.2020 г. по 31.12.2020 г.</t>
  </si>
  <si>
    <r>
      <t>(3 мес.6 месяцев,</t>
    </r>
    <r>
      <rPr>
        <u/>
        <sz val="12"/>
        <color theme="1"/>
        <rFont val="Times New Roman"/>
        <family val="1"/>
        <charset val="204"/>
      </rPr>
      <t xml:space="preserve"> </t>
    </r>
    <r>
      <rPr>
        <sz val="12"/>
        <color theme="1"/>
        <rFont val="Times New Roman"/>
        <family val="1"/>
        <charset val="204"/>
      </rPr>
      <t>9 месяцев,</t>
    </r>
    <r>
      <rPr>
        <u/>
        <sz val="12"/>
        <color theme="1"/>
        <rFont val="Times New Roman"/>
        <family val="1"/>
        <charset val="204"/>
      </rPr>
      <t xml:space="preserve"> год</t>
    </r>
    <r>
      <rPr>
        <sz val="12"/>
        <color theme="1"/>
        <rFont val="Times New Roman"/>
        <family val="1"/>
        <charset val="204"/>
      </rPr>
      <t>)</t>
    </r>
  </si>
  <si>
    <t>5  000  000,00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</si>
</sst>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11"/>
      <name val="Times New Roman"/>
      <family val="1"/>
      <charset val="204"/>
    </font>
    <font>
      <u/>
      <sz val="12"/>
      <color theme="1"/>
      <name val="Times New Roman"/>
      <family val="1"/>
      <charset val="204"/>
    </font>
    <font>
      <u/>
      <sz val="10"/>
      <color theme="1"/>
      <name val="Courier New"/>
      <family val="3"/>
      <charset val="204"/>
    </font>
    <font>
      <sz val="14"/>
      <name val="Times New Roman"/>
      <family val="1"/>
      <charset val="204"/>
    </font>
    <font>
      <sz val="14"/>
      <color indexed="8"/>
      <name val="Times New Roman"/>
      <family val="1"/>
      <charset val="204"/>
    </font>
    <font>
      <sz val="14"/>
      <color theme="1"/>
      <name val="Times New Roman"/>
      <family val="1"/>
      <charset val="204"/>
    </font>
    <font>
      <sz val="12"/>
      <name val="Times New Roman"/>
      <family val="1"/>
      <charset val="204"/>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66">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49" fontId="1" fillId="0" borderId="0" xfId="0" applyNumberFormat="1" applyFont="1" applyAlignment="1">
      <alignment horizontal="justify"/>
    </xf>
    <xf numFmtId="49" fontId="0" fillId="0" borderId="0" xfId="0" applyNumberFormat="1"/>
    <xf numFmtId="0" fontId="1" fillId="0" borderId="9" xfId="0" applyFont="1" applyBorder="1" applyAlignment="1">
      <alignment horizontal="center" vertical="top"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horizontal="left" vertical="top" wrapText="1"/>
    </xf>
    <xf numFmtId="0" fontId="5" fillId="0" borderId="11" xfId="0" applyFont="1" applyBorder="1" applyAlignment="1">
      <alignment vertical="top" wrapText="1"/>
    </xf>
    <xf numFmtId="0" fontId="0" fillId="0" borderId="0" xfId="0" applyAlignment="1">
      <alignment vertical="center"/>
    </xf>
    <xf numFmtId="0" fontId="4" fillId="0" borderId="7" xfId="0" applyFont="1" applyBorder="1" applyAlignment="1">
      <alignment horizontal="center" vertical="center" wrapText="1"/>
    </xf>
    <xf numFmtId="49" fontId="1" fillId="0" borderId="7" xfId="0" applyNumberFormat="1" applyFont="1" applyBorder="1" applyAlignment="1">
      <alignment horizontal="center" vertical="top" wrapText="1"/>
    </xf>
    <xf numFmtId="0" fontId="1" fillId="0" borderId="7" xfId="0" applyFont="1" applyBorder="1" applyAlignment="1">
      <alignment horizontal="center" vertical="top" wrapText="1"/>
    </xf>
    <xf numFmtId="0" fontId="4" fillId="0" borderId="7" xfId="0" applyFont="1" applyBorder="1" applyAlignment="1">
      <alignment horizontal="center" vertical="top" wrapTex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49" fontId="7" fillId="0" borderId="7" xfId="0" applyNumberFormat="1" applyFont="1" applyBorder="1" applyAlignment="1">
      <alignment horizontal="center" vertical="center" wrapText="1"/>
    </xf>
    <xf numFmtId="2" fontId="0" fillId="0" borderId="0" xfId="0" applyNumberFormat="1"/>
    <xf numFmtId="0" fontId="1" fillId="0" borderId="9" xfId="0" applyFont="1" applyBorder="1" applyAlignment="1">
      <alignment vertical="top" wrapText="1"/>
    </xf>
    <xf numFmtId="0" fontId="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7" xfId="0" applyFont="1" applyBorder="1" applyAlignment="1">
      <alignment vertical="top" wrapText="1"/>
    </xf>
    <xf numFmtId="0" fontId="0" fillId="0" borderId="7" xfId="0" applyBorder="1" applyAlignment="1">
      <alignment horizontal="center" vertical="center"/>
    </xf>
    <xf numFmtId="0" fontId="6" fillId="0" borderId="7" xfId="0" applyFont="1" applyBorder="1" applyAlignment="1">
      <alignment horizontal="center" vertical="center"/>
    </xf>
    <xf numFmtId="4" fontId="11" fillId="0" borderId="2"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4" fontId="10" fillId="0" borderId="7" xfId="0" applyNumberFormat="1" applyFont="1" applyBorder="1" applyAlignment="1">
      <alignment horizontal="center" vertical="center" wrapText="1"/>
    </xf>
    <xf numFmtId="4" fontId="11" fillId="0" borderId="7" xfId="0" applyNumberFormat="1" applyFont="1" applyBorder="1" applyAlignment="1">
      <alignment horizontal="center" vertical="center" wrapText="1"/>
    </xf>
    <xf numFmtId="4" fontId="12" fillId="0" borderId="7" xfId="0" applyNumberFormat="1" applyFont="1" applyBorder="1" applyAlignment="1">
      <alignment horizontal="center" vertical="center"/>
    </xf>
    <xf numFmtId="0" fontId="4" fillId="0" borderId="6" xfId="0" applyFont="1" applyBorder="1" applyAlignment="1">
      <alignment wrapText="1"/>
    </xf>
    <xf numFmtId="4" fontId="12" fillId="0" borderId="6" xfId="0" applyNumberFormat="1" applyFont="1" applyBorder="1" applyAlignment="1">
      <alignment horizontal="center" vertical="center"/>
    </xf>
    <xf numFmtId="0" fontId="0" fillId="0" borderId="6" xfId="0" applyBorder="1"/>
    <xf numFmtId="0" fontId="1" fillId="0" borderId="7" xfId="0" applyFont="1" applyBorder="1"/>
    <xf numFmtId="4" fontId="1" fillId="0" borderId="7"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49" fontId="0" fillId="0" borderId="7" xfId="0" applyNumberFormat="1" applyBorder="1" applyAlignment="1">
      <alignment horizontal="center" vertical="center"/>
    </xf>
    <xf numFmtId="4" fontId="1" fillId="2" borderId="7" xfId="0" applyNumberFormat="1" applyFont="1" applyFill="1" applyBorder="1" applyAlignment="1">
      <alignment horizontal="center" vertical="center" wrapText="1"/>
    </xf>
    <xf numFmtId="4" fontId="7" fillId="2" borderId="7" xfId="0" applyNumberFormat="1" applyFont="1" applyFill="1" applyBorder="1" applyAlignment="1">
      <alignment horizontal="center" vertical="center" wrapText="1"/>
    </xf>
    <xf numFmtId="4" fontId="7" fillId="2" borderId="7" xfId="0" applyNumberFormat="1" applyFont="1" applyFill="1" applyBorder="1" applyAlignment="1">
      <alignment horizontal="center" vertical="center"/>
    </xf>
    <xf numFmtId="4" fontId="1" fillId="2" borderId="7" xfId="0" applyNumberFormat="1" applyFont="1" applyFill="1" applyBorder="1" applyAlignment="1">
      <alignment horizontal="center" vertical="center"/>
    </xf>
    <xf numFmtId="0" fontId="0" fillId="2" borderId="7" xfId="0" applyFill="1" applyBorder="1" applyAlignment="1">
      <alignment horizontal="center" vertical="center"/>
    </xf>
    <xf numFmtId="0" fontId="1" fillId="0" borderId="0" xfId="0" applyFont="1" applyAlignment="1">
      <alignment horizontal="center"/>
    </xf>
    <xf numFmtId="0" fontId="2" fillId="0" borderId="0" xfId="0" applyFont="1" applyAlignment="1"/>
    <xf numFmtId="0" fontId="2" fillId="0" borderId="1" xfId="0" applyFont="1" applyBorder="1" applyAlignment="1">
      <alignment horizontal="right"/>
    </xf>
    <xf numFmtId="0" fontId="2"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2" fillId="0" borderId="0" xfId="0" applyFont="1" applyAlignment="1">
      <alignment horizontal="center"/>
    </xf>
    <xf numFmtId="0" fontId="9" fillId="0" borderId="0" xfId="0" applyFont="1" applyAlignment="1">
      <alignment wrapText="1"/>
    </xf>
    <xf numFmtId="0" fontId="1" fillId="0" borderId="0" xfId="0" applyFont="1" applyAlignment="1">
      <alignment horizontal="right"/>
    </xf>
    <xf numFmtId="0" fontId="2" fillId="0" borderId="0" xfId="0" applyFont="1" applyAlignment="1">
      <alignment horizontal="left" vertical="center" wrapText="1"/>
    </xf>
    <xf numFmtId="4" fontId="1" fillId="2" borderId="7" xfId="0" applyNumberFormat="1" applyFont="1" applyFill="1" applyBorder="1" applyAlignment="1">
      <alignment horizontal="center" vertical="center" wrapText="1"/>
    </xf>
    <xf numFmtId="49" fontId="6" fillId="0" borderId="0" xfId="0" applyNumberFormat="1" applyFont="1" applyAlignment="1">
      <alignment horizontal="center"/>
    </xf>
    <xf numFmtId="0" fontId="13" fillId="0" borderId="7" xfId="0" applyFont="1" applyBorder="1" applyAlignment="1">
      <alignment horizontal="center" vertical="center" wrapText="1"/>
    </xf>
    <xf numFmtId="4" fontId="0" fillId="0" borderId="0" xfId="0" applyNumberFormat="1"/>
    <xf numFmtId="4" fontId="1" fillId="3" borderId="4" xfId="0" applyNumberFormat="1" applyFont="1" applyFill="1" applyBorder="1" applyAlignment="1">
      <alignment horizontal="center" vertical="center" wrapText="1"/>
    </xf>
    <xf numFmtId="4" fontId="1" fillId="3" borderId="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21" workbookViewId="0">
      <selection activeCell="S35" sqref="S35"/>
    </sheetView>
  </sheetViews>
  <sheetFormatPr defaultRowHeight="15" x14ac:dyDescent="0.25"/>
  <cols>
    <col min="1" max="1" width="7.7109375" customWidth="1"/>
    <col min="8" max="8" width="14.7109375" customWidth="1"/>
    <col min="9" max="9" width="17.42578125" customWidth="1"/>
  </cols>
  <sheetData>
    <row r="1" spans="7:13" ht="15" customHeight="1" x14ac:dyDescent="0.25">
      <c r="I1" s="58" t="s">
        <v>0</v>
      </c>
      <c r="J1" s="58"/>
      <c r="K1" s="58"/>
      <c r="L1" s="58"/>
      <c r="M1" s="58"/>
    </row>
    <row r="2" spans="7:13" ht="15" customHeight="1" x14ac:dyDescent="0.25">
      <c r="I2" s="58" t="s">
        <v>1</v>
      </c>
      <c r="J2" s="58"/>
      <c r="K2" s="58"/>
      <c r="L2" s="58"/>
      <c r="M2" s="58"/>
    </row>
    <row r="3" spans="7:13" ht="15" customHeight="1" x14ac:dyDescent="0.25">
      <c r="I3" s="58" t="s">
        <v>2</v>
      </c>
      <c r="J3" s="58"/>
      <c r="K3" s="58"/>
      <c r="L3" s="58"/>
      <c r="M3" s="58"/>
    </row>
    <row r="4" spans="7:13" ht="15" customHeight="1" x14ac:dyDescent="0.25">
      <c r="I4" s="58" t="s">
        <v>3</v>
      </c>
      <c r="J4" s="58"/>
      <c r="K4" s="58"/>
      <c r="L4" s="58"/>
      <c r="M4" s="58"/>
    </row>
    <row r="5" spans="7:13" ht="15" customHeight="1" x14ac:dyDescent="0.25">
      <c r="I5" s="58" t="s">
        <v>4</v>
      </c>
      <c r="J5" s="58"/>
      <c r="K5" s="58"/>
      <c r="L5" s="58"/>
      <c r="M5" s="58"/>
    </row>
    <row r="6" spans="7:13" ht="15" customHeight="1" x14ac:dyDescent="0.25">
      <c r="I6" s="58" t="s">
        <v>5</v>
      </c>
      <c r="J6" s="58"/>
      <c r="K6" s="58"/>
      <c r="L6" s="58"/>
      <c r="M6" s="58"/>
    </row>
    <row r="7" spans="7:13" ht="15" customHeight="1" x14ac:dyDescent="0.25">
      <c r="I7" s="58" t="s">
        <v>6</v>
      </c>
      <c r="J7" s="58"/>
      <c r="K7" s="58"/>
      <c r="L7" s="58"/>
      <c r="M7" s="58"/>
    </row>
    <row r="9" spans="7:13" x14ac:dyDescent="0.25">
      <c r="G9" s="56" t="s">
        <v>7</v>
      </c>
      <c r="H9" s="56"/>
      <c r="I9" s="56"/>
    </row>
    <row r="10" spans="7:13" x14ac:dyDescent="0.25">
      <c r="H10" s="1"/>
    </row>
    <row r="11" spans="7:13" ht="26.25" customHeight="1" x14ac:dyDescent="0.25">
      <c r="G11" s="54" t="s">
        <v>137</v>
      </c>
      <c r="H11" s="54"/>
      <c r="I11" s="54"/>
    </row>
    <row r="12" spans="7:13" ht="35.25" customHeight="1" x14ac:dyDescent="0.25">
      <c r="G12" s="59" t="s">
        <v>10</v>
      </c>
      <c r="H12" s="59"/>
      <c r="I12" s="59"/>
    </row>
    <row r="13" spans="7:13" x14ac:dyDescent="0.25">
      <c r="G13" s="53" t="s">
        <v>11</v>
      </c>
      <c r="H13" s="53"/>
      <c r="I13" s="53"/>
    </row>
    <row r="14" spans="7:13" x14ac:dyDescent="0.25">
      <c r="G14" s="53" t="s">
        <v>12</v>
      </c>
      <c r="H14" s="53"/>
      <c r="I14" s="53"/>
    </row>
    <row r="15" spans="7:13" ht="36.75" customHeight="1" x14ac:dyDescent="0.25">
      <c r="G15" s="55" t="s">
        <v>138</v>
      </c>
      <c r="H15" s="55"/>
      <c r="I15" s="55"/>
    </row>
    <row r="16" spans="7:13" x14ac:dyDescent="0.25">
      <c r="G16" s="56" t="s">
        <v>13</v>
      </c>
      <c r="H16" s="56"/>
      <c r="I16" s="56"/>
    </row>
    <row r="17" spans="7:9" x14ac:dyDescent="0.25">
      <c r="H17" s="1"/>
    </row>
    <row r="18" spans="7:9" x14ac:dyDescent="0.25">
      <c r="G18" s="54" t="s">
        <v>136</v>
      </c>
      <c r="H18" s="54"/>
      <c r="I18" s="54"/>
    </row>
    <row r="19" spans="7:9" ht="29.25" customHeight="1" x14ac:dyDescent="0.25">
      <c r="H19" s="1"/>
    </row>
    <row r="20" spans="7:9" x14ac:dyDescent="0.25">
      <c r="G20" s="56" t="s">
        <v>14</v>
      </c>
      <c r="H20" s="56"/>
      <c r="I20" s="56"/>
    </row>
    <row r="21" spans="7:9" x14ac:dyDescent="0.25">
      <c r="G21" s="57" t="s">
        <v>140</v>
      </c>
      <c r="H21" s="57"/>
      <c r="I21" s="57"/>
    </row>
    <row r="22" spans="7:9" ht="26.25" customHeight="1" x14ac:dyDescent="0.25">
      <c r="G22" s="57"/>
      <c r="H22" s="57"/>
      <c r="I22" s="57"/>
    </row>
    <row r="23" spans="7:9" x14ac:dyDescent="0.25">
      <c r="G23" s="51" t="s">
        <v>10</v>
      </c>
      <c r="H23" s="51"/>
      <c r="I23" s="51"/>
    </row>
    <row r="24" spans="7:9" x14ac:dyDescent="0.25">
      <c r="G24" s="51" t="s">
        <v>15</v>
      </c>
      <c r="H24" s="51"/>
      <c r="I24" s="51"/>
    </row>
    <row r="25" spans="7:9" x14ac:dyDescent="0.25">
      <c r="G25" s="51" t="s">
        <v>16</v>
      </c>
      <c r="H25" s="51"/>
      <c r="I25" s="51"/>
    </row>
    <row r="26" spans="7:9" x14ac:dyDescent="0.25">
      <c r="G26" s="51" t="s">
        <v>17</v>
      </c>
      <c r="H26" s="51"/>
      <c r="I26" s="51"/>
    </row>
    <row r="27" spans="7:9" x14ac:dyDescent="0.25">
      <c r="G27" s="51" t="s">
        <v>18</v>
      </c>
      <c r="H27" s="51"/>
      <c r="I27" s="51"/>
    </row>
    <row r="28" spans="7:9" x14ac:dyDescent="0.25">
      <c r="G28" s="51" t="s">
        <v>11</v>
      </c>
      <c r="H28" s="51"/>
      <c r="I28" s="51"/>
    </row>
    <row r="29" spans="7:9" x14ac:dyDescent="0.25">
      <c r="G29" s="51" t="s">
        <v>12</v>
      </c>
      <c r="H29" s="51"/>
      <c r="I29" s="51"/>
    </row>
    <row r="30" spans="7:9" ht="33" customHeight="1" x14ac:dyDescent="0.25">
      <c r="G30" s="52" t="s">
        <v>139</v>
      </c>
      <c r="H30" s="52"/>
      <c r="I30" s="52"/>
    </row>
    <row r="31" spans="7:9" x14ac:dyDescent="0.25">
      <c r="G31" s="53" t="s">
        <v>13</v>
      </c>
      <c r="H31" s="53"/>
      <c r="I31" s="53"/>
    </row>
    <row r="32" spans="7:9" x14ac:dyDescent="0.25">
      <c r="H32" s="1"/>
    </row>
    <row r="33" spans="1:13" x14ac:dyDescent="0.25">
      <c r="G33" s="54" t="s">
        <v>141</v>
      </c>
      <c r="H33" s="54"/>
      <c r="I33" s="54"/>
    </row>
    <row r="35" spans="1:13" ht="19.5" customHeight="1" x14ac:dyDescent="0.25">
      <c r="A35" s="50" t="s">
        <v>8</v>
      </c>
      <c r="B35" s="50"/>
      <c r="C35" s="50"/>
      <c r="D35" s="50"/>
      <c r="E35" s="50"/>
      <c r="F35" s="50"/>
      <c r="G35" s="50"/>
      <c r="H35" s="50"/>
      <c r="I35" s="50"/>
      <c r="J35" s="50"/>
      <c r="K35" s="50"/>
      <c r="L35" s="50"/>
      <c r="M35" s="50"/>
    </row>
    <row r="36" spans="1:13" ht="25.5" customHeight="1" x14ac:dyDescent="0.25">
      <c r="A36" s="50" t="s">
        <v>73</v>
      </c>
      <c r="B36" s="50"/>
      <c r="C36" s="50"/>
      <c r="D36" s="50"/>
      <c r="E36" s="50"/>
      <c r="F36" s="50"/>
      <c r="G36" s="50"/>
      <c r="H36" s="50"/>
      <c r="I36" s="50"/>
      <c r="J36" s="50"/>
      <c r="K36" s="50"/>
      <c r="L36" s="50"/>
      <c r="M36" s="50"/>
    </row>
    <row r="37" spans="1:13" ht="15.75" x14ac:dyDescent="0.25">
      <c r="A37" s="50" t="s">
        <v>9</v>
      </c>
      <c r="B37" s="50"/>
      <c r="C37" s="50"/>
      <c r="D37" s="50"/>
      <c r="E37" s="50"/>
      <c r="F37" s="50"/>
      <c r="G37" s="50"/>
      <c r="H37" s="50"/>
      <c r="I37" s="50"/>
      <c r="J37" s="50"/>
      <c r="K37" s="50"/>
      <c r="L37" s="50"/>
      <c r="M37" s="50"/>
    </row>
    <row r="38" spans="1:13" ht="15.75" x14ac:dyDescent="0.25">
      <c r="A38" s="2"/>
    </row>
    <row r="39" spans="1:13" ht="15.75" x14ac:dyDescent="0.25">
      <c r="A39" s="50" t="s">
        <v>142</v>
      </c>
      <c r="B39" s="50"/>
      <c r="C39" s="50"/>
      <c r="D39" s="50"/>
      <c r="E39" s="50"/>
      <c r="F39" s="50"/>
      <c r="G39" s="50"/>
      <c r="H39" s="50"/>
      <c r="I39" s="50"/>
      <c r="J39" s="50"/>
      <c r="K39" s="50"/>
      <c r="L39" s="50"/>
      <c r="M39" s="50"/>
    </row>
    <row r="40" spans="1:13" ht="15.75" x14ac:dyDescent="0.25">
      <c r="A40" s="50" t="s">
        <v>143</v>
      </c>
      <c r="B40" s="50"/>
      <c r="C40" s="50"/>
      <c r="D40" s="50"/>
      <c r="E40" s="50"/>
      <c r="F40" s="50"/>
      <c r="G40" s="50"/>
      <c r="H40" s="50"/>
      <c r="I40" s="50"/>
      <c r="J40" s="50"/>
      <c r="K40" s="50"/>
      <c r="L40" s="50"/>
      <c r="M40" s="50"/>
    </row>
  </sheetData>
  <mergeCells count="32">
    <mergeCell ref="G14:I14"/>
    <mergeCell ref="I1:M1"/>
    <mergeCell ref="I2:M2"/>
    <mergeCell ref="I3:M3"/>
    <mergeCell ref="I4:M4"/>
    <mergeCell ref="I5:M5"/>
    <mergeCell ref="I6:M6"/>
    <mergeCell ref="I7:M7"/>
    <mergeCell ref="G9:I9"/>
    <mergeCell ref="G11:I11"/>
    <mergeCell ref="G12:I12"/>
    <mergeCell ref="G13:I13"/>
    <mergeCell ref="G27:I27"/>
    <mergeCell ref="G15:I15"/>
    <mergeCell ref="G16:I16"/>
    <mergeCell ref="G18:I18"/>
    <mergeCell ref="G20:I20"/>
    <mergeCell ref="G23:I23"/>
    <mergeCell ref="G24:I24"/>
    <mergeCell ref="G25:I25"/>
    <mergeCell ref="G26:I26"/>
    <mergeCell ref="G21:I22"/>
    <mergeCell ref="A36:M36"/>
    <mergeCell ref="A37:M37"/>
    <mergeCell ref="A39:M39"/>
    <mergeCell ref="A40:M40"/>
    <mergeCell ref="G28:I28"/>
    <mergeCell ref="G29:I29"/>
    <mergeCell ref="G30:I30"/>
    <mergeCell ref="G31:I31"/>
    <mergeCell ref="G33:I33"/>
    <mergeCell ref="A35:M35"/>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topLeftCell="A13" workbookViewId="0">
      <selection activeCell="C29" sqref="C29"/>
    </sheetView>
  </sheetViews>
  <sheetFormatPr defaultRowHeight="15" x14ac:dyDescent="0.25"/>
  <cols>
    <col min="1" max="1" width="18.140625" customWidth="1"/>
    <col min="2" max="2" width="33.5703125" customWidth="1"/>
    <col min="3" max="3" width="36.42578125" customWidth="1"/>
    <col min="4" max="4" width="29.42578125" customWidth="1"/>
    <col min="5" max="5" width="36.7109375" customWidth="1"/>
    <col min="6" max="6" width="18.7109375" customWidth="1"/>
    <col min="7" max="7" width="20.42578125" customWidth="1"/>
  </cols>
  <sheetData>
    <row r="2" spans="1:7" ht="15.75" x14ac:dyDescent="0.25">
      <c r="A2" s="2"/>
    </row>
    <row r="3" spans="1:7" ht="15.75" x14ac:dyDescent="0.25">
      <c r="A3" s="50" t="s">
        <v>19</v>
      </c>
      <c r="B3" s="50"/>
      <c r="C3" s="50"/>
      <c r="D3" s="50"/>
      <c r="E3" s="50"/>
      <c r="F3" s="50"/>
      <c r="G3" s="50"/>
    </row>
    <row r="4" spans="1:7" ht="15.75" x14ac:dyDescent="0.25">
      <c r="A4" s="50" t="s">
        <v>20</v>
      </c>
      <c r="B4" s="50"/>
      <c r="C4" s="50"/>
      <c r="D4" s="50"/>
      <c r="E4" s="50"/>
      <c r="F4" s="50"/>
      <c r="G4" s="50"/>
    </row>
    <row r="5" spans="1:7" ht="16.5" thickBot="1" x14ac:dyDescent="0.3">
      <c r="A5" s="2"/>
    </row>
    <row r="6" spans="1:7" ht="237" thickBot="1" x14ac:dyDescent="0.3">
      <c r="A6" s="3" t="s">
        <v>27</v>
      </c>
      <c r="B6" s="4" t="s">
        <v>22</v>
      </c>
      <c r="C6" s="4" t="s">
        <v>23</v>
      </c>
      <c r="D6" s="4" t="s">
        <v>96</v>
      </c>
      <c r="E6" s="4" t="s">
        <v>24</v>
      </c>
      <c r="F6" s="4" t="s">
        <v>26</v>
      </c>
      <c r="G6" s="4" t="s">
        <v>25</v>
      </c>
    </row>
    <row r="7" spans="1:7" ht="19.5" customHeight="1" thickBot="1" x14ac:dyDescent="0.3">
      <c r="A7" s="5">
        <v>1</v>
      </c>
      <c r="B7" s="6">
        <v>2</v>
      </c>
      <c r="C7" s="6">
        <v>3</v>
      </c>
      <c r="D7" s="6">
        <v>4</v>
      </c>
      <c r="E7" s="6">
        <v>5</v>
      </c>
      <c r="F7" s="6">
        <v>6</v>
      </c>
      <c r="G7" s="6">
        <v>7</v>
      </c>
    </row>
    <row r="8" spans="1:7" ht="166.5" thickBot="1" x14ac:dyDescent="0.3">
      <c r="A8" s="11" t="s">
        <v>70</v>
      </c>
      <c r="B8" s="32">
        <v>15557100</v>
      </c>
      <c r="C8" s="31">
        <v>0</v>
      </c>
      <c r="D8" s="31" t="s">
        <v>144</v>
      </c>
      <c r="E8" s="31">
        <v>15574112.25</v>
      </c>
      <c r="F8" s="31">
        <v>0.76</v>
      </c>
      <c r="G8" s="10"/>
    </row>
    <row r="9" spans="1:7" ht="166.5" thickBot="1" x14ac:dyDescent="0.3">
      <c r="A9" s="12" t="s">
        <v>71</v>
      </c>
      <c r="B9" s="32">
        <v>10493100</v>
      </c>
      <c r="C9" s="31">
        <v>0</v>
      </c>
      <c r="D9" s="31">
        <v>322600</v>
      </c>
      <c r="E9" s="31">
        <v>7538638.8200000003</v>
      </c>
      <c r="F9" s="31">
        <v>0.7</v>
      </c>
      <c r="G9" s="13"/>
    </row>
    <row r="10" spans="1:7" ht="153.75" thickBot="1" x14ac:dyDescent="0.3">
      <c r="A10" s="11" t="s">
        <v>94</v>
      </c>
      <c r="B10" s="32">
        <v>8612341</v>
      </c>
      <c r="C10" s="31">
        <v>0</v>
      </c>
      <c r="D10" s="31">
        <v>1700000</v>
      </c>
      <c r="E10" s="31">
        <v>8199349.1399999997</v>
      </c>
      <c r="F10" s="31">
        <v>0.8</v>
      </c>
      <c r="G10" s="10"/>
    </row>
    <row r="11" spans="1:7" ht="179.25" thickBot="1" x14ac:dyDescent="0.3">
      <c r="A11" s="26" t="s">
        <v>95</v>
      </c>
      <c r="B11" s="33">
        <v>596505</v>
      </c>
      <c r="C11" s="34">
        <v>0</v>
      </c>
      <c r="D11" s="34">
        <v>0</v>
      </c>
      <c r="E11" s="34">
        <v>596505</v>
      </c>
      <c r="F11" s="31">
        <v>1</v>
      </c>
      <c r="G11" s="27"/>
    </row>
    <row r="12" spans="1:7" ht="128.25" thickBot="1" x14ac:dyDescent="0.3">
      <c r="A12" s="28" t="s">
        <v>72</v>
      </c>
      <c r="B12" s="35">
        <v>1193911.8</v>
      </c>
      <c r="C12" s="36">
        <v>0</v>
      </c>
      <c r="D12" s="36">
        <v>0</v>
      </c>
      <c r="E12" s="36">
        <v>1159917.99</v>
      </c>
      <c r="F12" s="31">
        <v>0.97</v>
      </c>
      <c r="G12" s="28"/>
    </row>
    <row r="13" spans="1:7" ht="206.25" customHeight="1" x14ac:dyDescent="0.25">
      <c r="A13" s="38" t="s">
        <v>135</v>
      </c>
      <c r="B13" s="39">
        <v>290988</v>
      </c>
      <c r="C13" s="39">
        <v>0</v>
      </c>
      <c r="D13" s="39">
        <v>0</v>
      </c>
      <c r="E13" s="39">
        <v>62901.440000000002</v>
      </c>
      <c r="F13" s="34">
        <v>0.22</v>
      </c>
      <c r="G13" s="40"/>
    </row>
    <row r="14" spans="1:7" ht="18.75" x14ac:dyDescent="0.25">
      <c r="A14" s="41"/>
      <c r="B14" s="37">
        <f>SUM(B8:B13)</f>
        <v>36743945.799999997</v>
      </c>
      <c r="C14" s="37">
        <v>0</v>
      </c>
      <c r="D14" s="37">
        <f>SUM(D8:D13)</f>
        <v>2022600</v>
      </c>
      <c r="E14" s="37">
        <f>SUM(E8:E13)</f>
        <v>33131424.640000001</v>
      </c>
      <c r="F14" s="37">
        <f>E14/(B14+C14+D14)</f>
        <v>0.85463958566047948</v>
      </c>
      <c r="G14" s="41"/>
    </row>
  </sheetData>
  <mergeCells count="2">
    <mergeCell ref="A3:G3"/>
    <mergeCell ref="A4:G4"/>
  </mergeCells>
  <pageMargins left="0.11811023622047245" right="0.11811023622047245" top="0.35433070866141736" bottom="0.35433070866141736" header="0.31496062992125984" footer="0.31496062992125984"/>
  <pageSetup paperSize="9"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8"/>
  <sheetViews>
    <sheetView topLeftCell="A22" zoomScale="77" zoomScaleNormal="77" workbookViewId="0">
      <selection activeCell="J34" sqref="J34"/>
    </sheetView>
  </sheetViews>
  <sheetFormatPr defaultRowHeight="15" x14ac:dyDescent="0.25"/>
  <cols>
    <col min="1" max="1" width="7.42578125" customWidth="1"/>
    <col min="2" max="2" width="29.85546875" customWidth="1"/>
    <col min="3" max="3" width="19.28515625" customWidth="1"/>
    <col min="4" max="4" width="22.28515625" customWidth="1"/>
    <col min="5" max="5" width="18.5703125" customWidth="1"/>
    <col min="6" max="6" width="21.85546875" customWidth="1"/>
    <col min="7" max="7" width="20.140625" customWidth="1"/>
    <col min="8" max="8" width="19.85546875" customWidth="1"/>
    <col min="9" max="9" width="21.7109375" customWidth="1"/>
    <col min="10" max="10" width="23.28515625" customWidth="1"/>
    <col min="11" max="11" width="19.140625" customWidth="1"/>
    <col min="12" max="12" width="19.7109375" customWidth="1"/>
  </cols>
  <sheetData>
    <row r="2" spans="1:15" ht="15.75" x14ac:dyDescent="0.25">
      <c r="A2" s="50" t="s">
        <v>28</v>
      </c>
      <c r="B2" s="50"/>
      <c r="C2" s="50"/>
      <c r="D2" s="50"/>
      <c r="E2" s="50"/>
      <c r="F2" s="50"/>
      <c r="G2" s="50"/>
      <c r="H2" s="50"/>
      <c r="I2" s="50"/>
      <c r="J2" s="50"/>
      <c r="K2" s="50"/>
      <c r="L2" s="50"/>
    </row>
    <row r="3" spans="1:15" ht="15.75" x14ac:dyDescent="0.25">
      <c r="A3" s="50" t="s">
        <v>29</v>
      </c>
      <c r="B3" s="50"/>
      <c r="C3" s="50"/>
      <c r="D3" s="50"/>
      <c r="E3" s="50"/>
      <c r="F3" s="50"/>
      <c r="G3" s="50"/>
      <c r="H3" s="50"/>
      <c r="I3" s="50"/>
      <c r="J3" s="50"/>
      <c r="K3" s="50"/>
      <c r="L3" s="50"/>
    </row>
    <row r="4" spans="1:15" ht="16.5" thickBot="1" x14ac:dyDescent="0.3">
      <c r="A4" s="2"/>
    </row>
    <row r="5" spans="1:15" ht="163.5" customHeight="1" x14ac:dyDescent="0.25">
      <c r="A5" s="9" t="s">
        <v>21</v>
      </c>
      <c r="B5" s="9" t="s">
        <v>30</v>
      </c>
      <c r="C5" s="9" t="s">
        <v>31</v>
      </c>
      <c r="D5" s="9" t="s">
        <v>32</v>
      </c>
      <c r="E5" s="9" t="s">
        <v>33</v>
      </c>
      <c r="F5" s="9" t="s">
        <v>34</v>
      </c>
      <c r="G5" s="9" t="s">
        <v>35</v>
      </c>
      <c r="H5" s="9" t="s">
        <v>39</v>
      </c>
      <c r="I5" s="9" t="s">
        <v>40</v>
      </c>
      <c r="J5" s="23" t="s">
        <v>36</v>
      </c>
      <c r="K5" s="9" t="s">
        <v>37</v>
      </c>
      <c r="L5" s="9" t="s">
        <v>38</v>
      </c>
    </row>
    <row r="6" spans="1:15" ht="15.75" x14ac:dyDescent="0.25">
      <c r="A6" s="18">
        <v>1</v>
      </c>
      <c r="B6" s="18">
        <v>2</v>
      </c>
      <c r="C6" s="18">
        <v>3</v>
      </c>
      <c r="D6" s="18">
        <v>4</v>
      </c>
      <c r="E6" s="17">
        <v>5</v>
      </c>
      <c r="F6" s="17">
        <v>6</v>
      </c>
      <c r="G6" s="17">
        <v>7</v>
      </c>
      <c r="H6" s="17">
        <v>8</v>
      </c>
      <c r="I6" s="17">
        <v>9</v>
      </c>
      <c r="J6" s="17">
        <v>10</v>
      </c>
      <c r="K6" s="17">
        <v>11</v>
      </c>
      <c r="L6" s="17">
        <v>12</v>
      </c>
    </row>
    <row r="7" spans="1:15" ht="201.75" customHeight="1" x14ac:dyDescent="0.25">
      <c r="A7" s="15">
        <v>1</v>
      </c>
      <c r="B7" s="30" t="s">
        <v>102</v>
      </c>
      <c r="C7" s="25" t="s">
        <v>97</v>
      </c>
      <c r="D7" s="15" t="s">
        <v>56</v>
      </c>
      <c r="E7" s="24" t="s">
        <v>57</v>
      </c>
      <c r="F7" s="24">
        <v>3500</v>
      </c>
      <c r="G7" s="62">
        <v>1229</v>
      </c>
      <c r="H7" s="42">
        <f>G7/F7</f>
        <v>0.35114285714285715</v>
      </c>
      <c r="I7" s="45">
        <v>537005</v>
      </c>
      <c r="J7" s="45">
        <f>SUM(I7/$I23)</f>
        <v>1.6657962352315196E-2</v>
      </c>
      <c r="K7" s="60">
        <f>(H7+H8+H9+H10+H11+H12+H13+H14+H15+H16+H17+H18+H19+H20+H21+H22)/16</f>
        <v>0.63358271001971389</v>
      </c>
      <c r="L7" s="24"/>
      <c r="O7" s="14"/>
    </row>
    <row r="8" spans="1:15" ht="198" customHeight="1" x14ac:dyDescent="0.25">
      <c r="A8" s="15">
        <v>2</v>
      </c>
      <c r="B8" s="43" t="s">
        <v>102</v>
      </c>
      <c r="C8" s="25" t="s">
        <v>97</v>
      </c>
      <c r="D8" s="15" t="s">
        <v>58</v>
      </c>
      <c r="E8" s="24" t="s">
        <v>57</v>
      </c>
      <c r="F8" s="24">
        <v>2300</v>
      </c>
      <c r="G8" s="62">
        <v>686</v>
      </c>
      <c r="H8" s="42">
        <f t="shared" ref="H8:H22" si="0">G8/F8</f>
        <v>0.29826086956521741</v>
      </c>
      <c r="I8" s="45">
        <v>479504</v>
      </c>
      <c r="J8" s="45">
        <f>SUM(I8/$I23)</f>
        <v>1.4874274131124562E-2</v>
      </c>
      <c r="K8" s="60"/>
      <c r="L8" s="24"/>
    </row>
    <row r="9" spans="1:15" ht="222" customHeight="1" x14ac:dyDescent="0.25">
      <c r="A9" s="15">
        <v>3</v>
      </c>
      <c r="B9" s="43" t="s">
        <v>103</v>
      </c>
      <c r="C9" s="25" t="s">
        <v>98</v>
      </c>
      <c r="D9" s="15" t="s">
        <v>56</v>
      </c>
      <c r="E9" s="24" t="s">
        <v>57</v>
      </c>
      <c r="F9" s="24">
        <v>708</v>
      </c>
      <c r="G9" s="62">
        <v>0</v>
      </c>
      <c r="H9" s="42">
        <f t="shared" si="0"/>
        <v>0</v>
      </c>
      <c r="I9" s="45">
        <v>290988</v>
      </c>
      <c r="J9" s="45">
        <f>SUM(I9/$I23)</f>
        <v>9.0264842021498762E-3</v>
      </c>
      <c r="K9" s="60"/>
      <c r="L9" s="24"/>
    </row>
    <row r="10" spans="1:15" ht="202.5" customHeight="1" x14ac:dyDescent="0.25">
      <c r="A10" s="21" t="s">
        <v>68</v>
      </c>
      <c r="B10" s="21" t="s">
        <v>104</v>
      </c>
      <c r="C10" s="21" t="s">
        <v>55</v>
      </c>
      <c r="D10" s="19" t="s">
        <v>56</v>
      </c>
      <c r="E10" s="19" t="s">
        <v>57</v>
      </c>
      <c r="F10" s="19">
        <v>6000</v>
      </c>
      <c r="G10" s="19">
        <v>6877</v>
      </c>
      <c r="H10" s="42">
        <f t="shared" si="0"/>
        <v>1.1461666666666666</v>
      </c>
      <c r="I10" s="46">
        <v>1396980</v>
      </c>
      <c r="J10" s="45">
        <f>SUM(I10/$I23)</f>
        <v>4.3334494552075463E-2</v>
      </c>
      <c r="K10" s="60"/>
      <c r="L10" s="24"/>
      <c r="M10" s="14"/>
    </row>
    <row r="11" spans="1:15" ht="203.25" customHeight="1" x14ac:dyDescent="0.25">
      <c r="A11" s="21" t="s">
        <v>69</v>
      </c>
      <c r="B11" s="21" t="s">
        <v>104</v>
      </c>
      <c r="C11" s="21" t="s">
        <v>55</v>
      </c>
      <c r="D11" s="19" t="s">
        <v>58</v>
      </c>
      <c r="E11" s="19" t="s">
        <v>57</v>
      </c>
      <c r="F11" s="19">
        <v>2000</v>
      </c>
      <c r="G11" s="19">
        <v>1310</v>
      </c>
      <c r="H11" s="42">
        <f t="shared" si="0"/>
        <v>0.65500000000000003</v>
      </c>
      <c r="I11" s="46">
        <v>760000</v>
      </c>
      <c r="J11" s="45">
        <f>SUM(I11/$I23)</f>
        <v>2.3575295179299169E-2</v>
      </c>
      <c r="K11" s="60"/>
      <c r="L11" s="24"/>
    </row>
    <row r="12" spans="1:15" ht="192.75" customHeight="1" x14ac:dyDescent="0.25">
      <c r="A12" s="21" t="s">
        <v>89</v>
      </c>
      <c r="B12" s="21" t="s">
        <v>105</v>
      </c>
      <c r="C12" s="21" t="s">
        <v>59</v>
      </c>
      <c r="D12" s="19" t="s">
        <v>56</v>
      </c>
      <c r="E12" s="19" t="s">
        <v>57</v>
      </c>
      <c r="F12" s="19">
        <v>8000</v>
      </c>
      <c r="G12" s="19">
        <v>2184</v>
      </c>
      <c r="H12" s="42">
        <f t="shared" si="0"/>
        <v>0.27300000000000002</v>
      </c>
      <c r="I12" s="46">
        <v>2256000</v>
      </c>
      <c r="J12" s="45">
        <f>SUM(I12/$I23)</f>
        <v>6.9981402532235421E-2</v>
      </c>
      <c r="K12" s="60"/>
      <c r="L12" s="24"/>
    </row>
    <row r="13" spans="1:15" ht="198" customHeight="1" x14ac:dyDescent="0.25">
      <c r="A13" s="21" t="s">
        <v>90</v>
      </c>
      <c r="B13" s="21" t="s">
        <v>105</v>
      </c>
      <c r="C13" s="21" t="s">
        <v>59</v>
      </c>
      <c r="D13" s="19" t="s">
        <v>58</v>
      </c>
      <c r="E13" s="19" t="s">
        <v>57</v>
      </c>
      <c r="F13" s="20">
        <v>3100</v>
      </c>
      <c r="G13" s="20">
        <v>2113</v>
      </c>
      <c r="H13" s="42">
        <f t="shared" si="0"/>
        <v>0.68161290322580648</v>
      </c>
      <c r="I13" s="47">
        <v>1189997</v>
      </c>
      <c r="J13" s="45">
        <f>SUM(I13/$I23)</f>
        <v>3.6913855970369044E-2</v>
      </c>
      <c r="K13" s="60"/>
      <c r="L13" s="24"/>
    </row>
    <row r="14" spans="1:15" ht="195" customHeight="1" x14ac:dyDescent="0.25">
      <c r="A14" s="21" t="s">
        <v>91</v>
      </c>
      <c r="B14" s="21" t="s">
        <v>106</v>
      </c>
      <c r="C14" s="21" t="s">
        <v>60</v>
      </c>
      <c r="D14" s="19" t="s">
        <v>56</v>
      </c>
      <c r="E14" s="19" t="s">
        <v>57</v>
      </c>
      <c r="F14" s="19">
        <v>800</v>
      </c>
      <c r="G14" s="19">
        <v>515</v>
      </c>
      <c r="H14" s="42">
        <f t="shared" si="0"/>
        <v>0.64375000000000004</v>
      </c>
      <c r="I14" s="46">
        <v>192000</v>
      </c>
      <c r="J14" s="45">
        <f>SUM(I14/$I23)</f>
        <v>5.9558640452966318E-3</v>
      </c>
      <c r="K14" s="60"/>
      <c r="L14" s="24"/>
    </row>
    <row r="15" spans="1:15" ht="197.25" customHeight="1" x14ac:dyDescent="0.25">
      <c r="A15" s="21" t="s">
        <v>92</v>
      </c>
      <c r="B15" s="21" t="s">
        <v>106</v>
      </c>
      <c r="C15" s="21" t="s">
        <v>60</v>
      </c>
      <c r="D15" s="19" t="s">
        <v>58</v>
      </c>
      <c r="E15" s="19" t="s">
        <v>57</v>
      </c>
      <c r="F15" s="19">
        <v>600</v>
      </c>
      <c r="G15" s="19">
        <v>142</v>
      </c>
      <c r="H15" s="42">
        <f t="shared" si="0"/>
        <v>0.23666666666666666</v>
      </c>
      <c r="I15" s="46">
        <v>234000</v>
      </c>
      <c r="J15" s="45">
        <f>SUM(I15/$I23)</f>
        <v>7.2587093052052703E-3</v>
      </c>
      <c r="K15" s="60"/>
      <c r="L15" s="24"/>
    </row>
    <row r="16" spans="1:15" ht="148.5" customHeight="1" x14ac:dyDescent="0.25">
      <c r="A16" s="21" t="s">
        <v>93</v>
      </c>
      <c r="B16" s="21" t="s">
        <v>107</v>
      </c>
      <c r="C16" s="21" t="s">
        <v>84</v>
      </c>
      <c r="D16" s="19" t="s">
        <v>85</v>
      </c>
      <c r="E16" s="19" t="s">
        <v>65</v>
      </c>
      <c r="F16" s="19">
        <v>3200</v>
      </c>
      <c r="G16" s="19">
        <v>1312</v>
      </c>
      <c r="H16" s="42">
        <f t="shared" si="0"/>
        <v>0.41</v>
      </c>
      <c r="I16" s="46">
        <v>1346016</v>
      </c>
      <c r="J16" s="45">
        <f>SUM(I16/$I23)</f>
        <v>4.175358488955204E-2</v>
      </c>
      <c r="K16" s="60"/>
      <c r="L16" s="24"/>
    </row>
    <row r="17" spans="1:12" ht="133.5" customHeight="1" x14ac:dyDescent="0.25">
      <c r="A17" s="21" t="s">
        <v>99</v>
      </c>
      <c r="B17" s="21" t="s">
        <v>108</v>
      </c>
      <c r="C17" s="21" t="s">
        <v>75</v>
      </c>
      <c r="D17" s="19" t="s">
        <v>76</v>
      </c>
      <c r="E17" s="19" t="s">
        <v>77</v>
      </c>
      <c r="F17" s="19">
        <v>1685</v>
      </c>
      <c r="G17" s="19">
        <v>1300</v>
      </c>
      <c r="H17" s="42">
        <f t="shared" si="0"/>
        <v>0.771513353115727</v>
      </c>
      <c r="I17" s="46">
        <v>1415956.05</v>
      </c>
      <c r="J17" s="45">
        <f>SUM(I17/$I23)</f>
        <v>4.3923133999558543E-2</v>
      </c>
      <c r="K17" s="60"/>
      <c r="L17" s="24"/>
    </row>
    <row r="18" spans="1:12" ht="215.25" customHeight="1" x14ac:dyDescent="0.25">
      <c r="A18" s="21" t="s">
        <v>100</v>
      </c>
      <c r="B18" s="21" t="s">
        <v>109</v>
      </c>
      <c r="C18" s="21" t="s">
        <v>86</v>
      </c>
      <c r="D18" s="19" t="s">
        <v>87</v>
      </c>
      <c r="E18" s="19" t="s">
        <v>65</v>
      </c>
      <c r="F18" s="19">
        <v>78</v>
      </c>
      <c r="G18" s="19">
        <v>111</v>
      </c>
      <c r="H18" s="42">
        <f t="shared" si="0"/>
        <v>1.4230769230769231</v>
      </c>
      <c r="I18" s="46">
        <v>238311.84</v>
      </c>
      <c r="J18" s="45">
        <f>SUM(I18/$I23)</f>
        <v>7.3924631220025194E-3</v>
      </c>
      <c r="K18" s="60"/>
      <c r="L18" s="24"/>
    </row>
    <row r="19" spans="1:12" ht="255.75" customHeight="1" x14ac:dyDescent="0.25">
      <c r="A19" s="21" t="s">
        <v>101</v>
      </c>
      <c r="B19" s="21" t="s">
        <v>110</v>
      </c>
      <c r="C19" s="21" t="s">
        <v>61</v>
      </c>
      <c r="D19" s="19" t="s">
        <v>62</v>
      </c>
      <c r="E19" s="19" t="s">
        <v>57</v>
      </c>
      <c r="F19" s="19">
        <v>700</v>
      </c>
      <c r="G19" s="19">
        <v>369</v>
      </c>
      <c r="H19" s="42">
        <f t="shared" si="0"/>
        <v>0.52714285714285714</v>
      </c>
      <c r="I19" s="46">
        <v>13061055</v>
      </c>
      <c r="J19" s="45">
        <f>SUM(I19/$I23)</f>
        <v>0.40515556181323853</v>
      </c>
      <c r="K19" s="60"/>
      <c r="L19" s="24"/>
    </row>
    <row r="20" spans="1:12" ht="68.25" customHeight="1" x14ac:dyDescent="0.25">
      <c r="A20" s="21" t="s">
        <v>114</v>
      </c>
      <c r="B20" s="21" t="s">
        <v>111</v>
      </c>
      <c r="C20" s="21" t="s">
        <v>78</v>
      </c>
      <c r="D20" s="19" t="s">
        <v>79</v>
      </c>
      <c r="E20" s="19" t="s">
        <v>80</v>
      </c>
      <c r="F20" s="19">
        <v>4995</v>
      </c>
      <c r="G20" s="19">
        <v>4246</v>
      </c>
      <c r="H20" s="42">
        <f t="shared" si="0"/>
        <v>0.85005005005005008</v>
      </c>
      <c r="I20" s="46">
        <v>7181561.25</v>
      </c>
      <c r="J20" s="45">
        <f>SUM(I20/$I23)</f>
        <v>0.22277292936442988</v>
      </c>
      <c r="K20" s="60"/>
      <c r="L20" s="24"/>
    </row>
    <row r="21" spans="1:12" ht="64.5" customHeight="1" x14ac:dyDescent="0.25">
      <c r="A21" s="21" t="s">
        <v>115</v>
      </c>
      <c r="B21" s="21" t="s">
        <v>112</v>
      </c>
      <c r="C21" s="21" t="s">
        <v>63</v>
      </c>
      <c r="D21" s="19" t="s">
        <v>64</v>
      </c>
      <c r="E21" s="19" t="s">
        <v>65</v>
      </c>
      <c r="F21" s="19">
        <v>179</v>
      </c>
      <c r="G21" s="19">
        <v>162</v>
      </c>
      <c r="H21" s="42">
        <f t="shared" si="0"/>
        <v>0.9050279329608939</v>
      </c>
      <c r="I21" s="46">
        <v>1061256.99</v>
      </c>
      <c r="J21" s="45">
        <f>SUM(I21/$I23)</f>
        <v>3.2920324737295455E-2</v>
      </c>
      <c r="K21" s="60"/>
      <c r="L21" s="24"/>
    </row>
    <row r="22" spans="1:12" ht="137.25" customHeight="1" x14ac:dyDescent="0.25">
      <c r="A22" s="21" t="s">
        <v>116</v>
      </c>
      <c r="B22" s="21" t="s">
        <v>113</v>
      </c>
      <c r="C22" s="21" t="s">
        <v>81</v>
      </c>
      <c r="D22" s="19" t="s">
        <v>82</v>
      </c>
      <c r="E22" s="19" t="s">
        <v>83</v>
      </c>
      <c r="F22" s="19">
        <v>57</v>
      </c>
      <c r="G22" s="19">
        <v>55</v>
      </c>
      <c r="H22" s="42">
        <f t="shared" si="0"/>
        <v>0.96491228070175439</v>
      </c>
      <c r="I22" s="46">
        <v>596505</v>
      </c>
      <c r="J22" s="45">
        <f>SUM(I22/$I23)</f>
        <v>1.8503659803852435E-2</v>
      </c>
      <c r="K22" s="60"/>
      <c r="L22" s="24"/>
    </row>
    <row r="23" spans="1:12" ht="22.5" customHeight="1" x14ac:dyDescent="0.25">
      <c r="A23" s="44"/>
      <c r="B23" s="29"/>
      <c r="C23" s="29"/>
      <c r="D23" s="29"/>
      <c r="E23" s="29"/>
      <c r="F23" s="29"/>
      <c r="G23" s="29"/>
      <c r="H23" s="29"/>
      <c r="I23" s="48">
        <f>SUM(I7:I22)</f>
        <v>32237136.129999999</v>
      </c>
      <c r="J23" s="48">
        <f>SUM(J7:J22)</f>
        <v>1.0000000000000002</v>
      </c>
      <c r="K23" s="49"/>
      <c r="L23" s="29"/>
    </row>
    <row r="26" spans="1:12" x14ac:dyDescent="0.25">
      <c r="H26" s="63"/>
    </row>
    <row r="28" spans="1:12" x14ac:dyDescent="0.25">
      <c r="F28" s="22"/>
    </row>
  </sheetData>
  <mergeCells count="3">
    <mergeCell ref="A2:L2"/>
    <mergeCell ref="A3:L3"/>
    <mergeCell ref="K7:K22"/>
  </mergeCells>
  <pageMargins left="0.11811023622047245" right="0.11811023622047245" top="0.19685039370078741" bottom="0.19685039370078741"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election activeCell="H5" sqref="H5"/>
    </sheetView>
  </sheetViews>
  <sheetFormatPr defaultRowHeight="15" x14ac:dyDescent="0.25"/>
  <cols>
    <col min="1" max="1" width="25.7109375" customWidth="1"/>
    <col min="2" max="2" width="26.140625" customWidth="1"/>
    <col min="3" max="3" width="24.5703125" customWidth="1"/>
  </cols>
  <sheetData>
    <row r="2" spans="1:3" ht="15.75" x14ac:dyDescent="0.25">
      <c r="A2" s="50" t="s">
        <v>41</v>
      </c>
      <c r="B2" s="50"/>
      <c r="C2" s="50"/>
    </row>
    <row r="3" spans="1:3" ht="15.75" x14ac:dyDescent="0.25">
      <c r="A3" s="50" t="s">
        <v>42</v>
      </c>
      <c r="B3" s="50"/>
      <c r="C3" s="50"/>
    </row>
    <row r="4" spans="1:3" ht="16.5" thickBot="1" x14ac:dyDescent="0.3">
      <c r="A4" s="2"/>
    </row>
    <row r="5" spans="1:3" ht="126.75" thickBot="1" x14ac:dyDescent="0.3">
      <c r="A5" s="3" t="s">
        <v>43</v>
      </c>
      <c r="B5" s="3" t="s">
        <v>44</v>
      </c>
      <c r="C5" s="3" t="s">
        <v>45</v>
      </c>
    </row>
    <row r="6" spans="1:3" ht="16.5" thickBot="1" x14ac:dyDescent="0.3">
      <c r="A6" s="5">
        <v>1</v>
      </c>
      <c r="B6" s="6">
        <v>2</v>
      </c>
      <c r="C6" s="6">
        <v>3</v>
      </c>
    </row>
    <row r="7" spans="1:3" ht="16.5" thickBot="1" x14ac:dyDescent="0.3">
      <c r="A7" s="64">
        <f>'Часть 2 Показат. объема'!K7:K22</f>
        <v>0.63358271001971389</v>
      </c>
      <c r="B7" s="65">
        <f>'Часть 1 Фин.обеспеч.'!F14</f>
        <v>0.85463958566047948</v>
      </c>
      <c r="C7" s="65">
        <f>A7/B7</f>
        <v>0.74134491386807311</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topLeftCell="A4" workbookViewId="0">
      <selection activeCell="C70" sqref="C70"/>
    </sheetView>
  </sheetViews>
  <sheetFormatPr defaultRowHeight="15" x14ac:dyDescent="0.25"/>
  <cols>
    <col min="1" max="1" width="4.42578125" style="8" customWidth="1"/>
    <col min="2" max="2" width="30.1406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50" t="s">
        <v>46</v>
      </c>
      <c r="B2" s="50"/>
      <c r="C2" s="50"/>
      <c r="D2" s="50"/>
      <c r="E2" s="50"/>
      <c r="F2" s="50"/>
      <c r="G2" s="50"/>
      <c r="H2" s="50"/>
      <c r="I2" s="50"/>
    </row>
    <row r="3" spans="1:9" ht="15.75" x14ac:dyDescent="0.25">
      <c r="A3" s="50" t="s">
        <v>47</v>
      </c>
      <c r="B3" s="50"/>
      <c r="C3" s="50"/>
      <c r="D3" s="50"/>
      <c r="E3" s="50"/>
      <c r="F3" s="50"/>
      <c r="G3" s="50"/>
      <c r="H3" s="50"/>
      <c r="I3" s="50"/>
    </row>
    <row r="4" spans="1:9" ht="15.75" x14ac:dyDescent="0.25">
      <c r="A4" s="7"/>
    </row>
    <row r="5" spans="1:9" ht="171" customHeight="1" x14ac:dyDescent="0.25">
      <c r="A5" s="16" t="s">
        <v>21</v>
      </c>
      <c r="B5" s="17" t="s">
        <v>48</v>
      </c>
      <c r="C5" s="17" t="s">
        <v>31</v>
      </c>
      <c r="D5" s="17" t="s">
        <v>49</v>
      </c>
      <c r="E5" s="17" t="s">
        <v>50</v>
      </c>
      <c r="F5" s="17" t="s">
        <v>51</v>
      </c>
      <c r="G5" s="17" t="s">
        <v>52</v>
      </c>
      <c r="H5" s="17" t="s">
        <v>54</v>
      </c>
      <c r="I5" s="17" t="s">
        <v>53</v>
      </c>
    </row>
    <row r="6" spans="1:9" ht="15.75" x14ac:dyDescent="0.25">
      <c r="A6" s="16">
        <v>1</v>
      </c>
      <c r="B6" s="17">
        <v>2</v>
      </c>
      <c r="C6" s="17">
        <v>3</v>
      </c>
      <c r="D6" s="17">
        <v>4</v>
      </c>
      <c r="E6" s="17">
        <v>5</v>
      </c>
      <c r="F6" s="17">
        <v>6</v>
      </c>
      <c r="G6" s="17">
        <v>7</v>
      </c>
      <c r="H6" s="17">
        <v>8</v>
      </c>
      <c r="I6" s="17">
        <v>9</v>
      </c>
    </row>
    <row r="7" spans="1:9" ht="94.5" x14ac:dyDescent="0.25">
      <c r="A7" s="16" t="s">
        <v>88</v>
      </c>
      <c r="B7" s="17" t="s">
        <v>104</v>
      </c>
      <c r="C7" s="17" t="s">
        <v>127</v>
      </c>
      <c r="D7" s="17"/>
      <c r="E7" s="17"/>
      <c r="F7" s="17"/>
      <c r="G7" s="17"/>
      <c r="H7" s="17"/>
      <c r="I7" s="17"/>
    </row>
    <row r="8" spans="1:9" ht="63" x14ac:dyDescent="0.25">
      <c r="A8" s="16"/>
      <c r="B8" s="17" t="s">
        <v>130</v>
      </c>
      <c r="C8" s="17"/>
      <c r="D8" s="17" t="s">
        <v>129</v>
      </c>
      <c r="E8" s="17">
        <v>90</v>
      </c>
      <c r="F8" s="17">
        <v>90</v>
      </c>
      <c r="G8" s="17"/>
      <c r="H8" s="17"/>
      <c r="I8" s="17"/>
    </row>
    <row r="9" spans="1:9" ht="80.25" customHeight="1" x14ac:dyDescent="0.25">
      <c r="A9" s="16"/>
      <c r="B9" s="17" t="s">
        <v>131</v>
      </c>
      <c r="C9" s="17"/>
      <c r="D9" s="17" t="s">
        <v>128</v>
      </c>
      <c r="E9" s="17">
        <v>100</v>
      </c>
      <c r="F9" s="17">
        <v>100</v>
      </c>
      <c r="G9" s="17"/>
      <c r="H9" s="17"/>
      <c r="I9" s="17"/>
    </row>
    <row r="10" spans="1:9" ht="78.75" x14ac:dyDescent="0.25">
      <c r="A10" s="16" t="s">
        <v>66</v>
      </c>
      <c r="B10" s="17" t="s">
        <v>105</v>
      </c>
      <c r="C10" s="17" t="s">
        <v>117</v>
      </c>
      <c r="D10" s="17" t="s">
        <v>118</v>
      </c>
      <c r="E10" s="17"/>
      <c r="F10" s="17"/>
      <c r="G10" s="17"/>
      <c r="H10" s="17"/>
      <c r="I10" s="17"/>
    </row>
    <row r="11" spans="1:9" ht="63" x14ac:dyDescent="0.25">
      <c r="A11" s="16"/>
      <c r="B11" s="17" t="s">
        <v>130</v>
      </c>
      <c r="C11" s="17"/>
      <c r="D11" s="17" t="s">
        <v>129</v>
      </c>
      <c r="E11" s="17">
        <v>90</v>
      </c>
      <c r="F11" s="17">
        <v>90</v>
      </c>
      <c r="G11" s="17"/>
      <c r="H11" s="17"/>
      <c r="I11" s="17"/>
    </row>
    <row r="12" spans="1:9" ht="78.75" x14ac:dyDescent="0.25">
      <c r="A12" s="16"/>
      <c r="B12" s="17" t="s">
        <v>131</v>
      </c>
      <c r="C12" s="17"/>
      <c r="D12" s="17" t="s">
        <v>128</v>
      </c>
      <c r="E12" s="17">
        <v>100</v>
      </c>
      <c r="F12" s="17">
        <v>100</v>
      </c>
      <c r="G12" s="17"/>
      <c r="H12" s="17"/>
      <c r="I12" s="17"/>
    </row>
    <row r="13" spans="1:9" ht="78.75" x14ac:dyDescent="0.25">
      <c r="A13" s="16" t="s">
        <v>67</v>
      </c>
      <c r="B13" s="17" t="s">
        <v>106</v>
      </c>
      <c r="C13" s="17" t="s">
        <v>117</v>
      </c>
      <c r="D13" s="17" t="s">
        <v>119</v>
      </c>
      <c r="E13" s="17"/>
      <c r="F13" s="17"/>
      <c r="G13" s="17"/>
      <c r="H13" s="17"/>
      <c r="I13" s="17"/>
    </row>
    <row r="14" spans="1:9" ht="63" x14ac:dyDescent="0.25">
      <c r="A14" s="16"/>
      <c r="B14" s="17" t="s">
        <v>130</v>
      </c>
      <c r="C14" s="17"/>
      <c r="D14" s="17" t="s">
        <v>129</v>
      </c>
      <c r="E14" s="17">
        <v>90</v>
      </c>
      <c r="F14" s="17">
        <v>90</v>
      </c>
      <c r="G14" s="17"/>
      <c r="H14" s="17"/>
      <c r="I14" s="17"/>
    </row>
    <row r="15" spans="1:9" ht="78.75" x14ac:dyDescent="0.25">
      <c r="A15" s="16"/>
      <c r="B15" s="17" t="s">
        <v>131</v>
      </c>
      <c r="C15" s="17"/>
      <c r="D15" s="17" t="s">
        <v>128</v>
      </c>
      <c r="E15" s="17">
        <v>100</v>
      </c>
      <c r="F15" s="17">
        <v>100</v>
      </c>
      <c r="G15" s="17"/>
      <c r="H15" s="17"/>
      <c r="I15" s="17"/>
    </row>
    <row r="16" spans="1:9" ht="126" x14ac:dyDescent="0.25">
      <c r="A16" s="16" t="s">
        <v>68</v>
      </c>
      <c r="B16" s="17" t="s">
        <v>107</v>
      </c>
      <c r="C16" s="17" t="s">
        <v>120</v>
      </c>
      <c r="D16" s="17"/>
      <c r="E16" s="17"/>
      <c r="F16" s="17"/>
      <c r="G16" s="17"/>
      <c r="H16" s="17"/>
      <c r="I16" s="17"/>
    </row>
    <row r="17" spans="1:9" ht="126" x14ac:dyDescent="0.25">
      <c r="A17" s="16" t="s">
        <v>69</v>
      </c>
      <c r="B17" s="17" t="s">
        <v>108</v>
      </c>
      <c r="C17" s="17" t="s">
        <v>121</v>
      </c>
      <c r="D17" s="17"/>
      <c r="E17" s="17"/>
      <c r="F17" s="17"/>
      <c r="G17" s="17"/>
      <c r="H17" s="17"/>
      <c r="I17" s="17"/>
    </row>
    <row r="18" spans="1:9" ht="63" x14ac:dyDescent="0.25">
      <c r="A18" s="16"/>
      <c r="B18" s="17" t="s">
        <v>130</v>
      </c>
      <c r="C18" s="17"/>
      <c r="D18" s="17" t="s">
        <v>129</v>
      </c>
      <c r="E18" s="17">
        <v>90</v>
      </c>
      <c r="F18" s="17">
        <v>90</v>
      </c>
      <c r="G18" s="17"/>
      <c r="H18" s="17"/>
      <c r="I18" s="17"/>
    </row>
    <row r="19" spans="1:9" ht="78.75" x14ac:dyDescent="0.25">
      <c r="A19" s="16"/>
      <c r="B19" s="17" t="s">
        <v>131</v>
      </c>
      <c r="C19" s="17"/>
      <c r="D19" s="17" t="s">
        <v>128</v>
      </c>
      <c r="E19" s="17">
        <v>100</v>
      </c>
      <c r="F19" s="17">
        <v>100</v>
      </c>
      <c r="G19" s="17"/>
      <c r="H19" s="17"/>
      <c r="I19" s="17"/>
    </row>
    <row r="20" spans="1:9" ht="267.75" x14ac:dyDescent="0.25">
      <c r="A20" s="16" t="s">
        <v>89</v>
      </c>
      <c r="B20" s="17" t="s">
        <v>109</v>
      </c>
      <c r="C20" s="17" t="s">
        <v>122</v>
      </c>
      <c r="D20" s="17"/>
      <c r="E20" s="17"/>
      <c r="F20" s="17"/>
      <c r="G20" s="17"/>
      <c r="H20" s="17"/>
      <c r="I20" s="17"/>
    </row>
    <row r="21" spans="1:9" ht="63" x14ac:dyDescent="0.25">
      <c r="A21" s="16"/>
      <c r="B21" s="17" t="s">
        <v>130</v>
      </c>
      <c r="C21" s="17"/>
      <c r="D21" s="17" t="s">
        <v>129</v>
      </c>
      <c r="E21" s="17">
        <v>90</v>
      </c>
      <c r="F21" s="17">
        <v>90</v>
      </c>
      <c r="G21" s="17"/>
      <c r="H21" s="17"/>
      <c r="I21" s="17"/>
    </row>
    <row r="22" spans="1:9" ht="204.75" x14ac:dyDescent="0.25">
      <c r="A22" s="16" t="s">
        <v>90</v>
      </c>
      <c r="B22" s="17" t="s">
        <v>110</v>
      </c>
      <c r="C22" s="17" t="s">
        <v>123</v>
      </c>
      <c r="D22" s="17" t="s">
        <v>125</v>
      </c>
      <c r="E22" s="17"/>
      <c r="F22" s="17"/>
      <c r="G22" s="17"/>
      <c r="H22" s="17"/>
      <c r="I22" s="17"/>
    </row>
    <row r="23" spans="1:9" ht="63" x14ac:dyDescent="0.25">
      <c r="A23" s="16"/>
      <c r="B23" s="17" t="s">
        <v>130</v>
      </c>
      <c r="C23" s="17"/>
      <c r="D23" s="17" t="s">
        <v>129</v>
      </c>
      <c r="E23" s="17">
        <v>90</v>
      </c>
      <c r="F23" s="17">
        <v>90</v>
      </c>
      <c r="G23" s="17"/>
      <c r="H23" s="17"/>
      <c r="I23" s="17"/>
    </row>
    <row r="24" spans="1:9" ht="78.75" x14ac:dyDescent="0.25">
      <c r="A24" s="16"/>
      <c r="B24" s="17" t="s">
        <v>131</v>
      </c>
      <c r="C24" s="17"/>
      <c r="D24" s="17" t="s">
        <v>128</v>
      </c>
      <c r="E24" s="17">
        <v>100</v>
      </c>
      <c r="F24" s="17">
        <v>100</v>
      </c>
      <c r="G24" s="17"/>
      <c r="H24" s="17"/>
      <c r="I24" s="17"/>
    </row>
    <row r="25" spans="1:9" ht="78.75" x14ac:dyDescent="0.25">
      <c r="A25" s="16" t="s">
        <v>91</v>
      </c>
      <c r="B25" s="17" t="s">
        <v>102</v>
      </c>
      <c r="C25" s="17" t="s">
        <v>117</v>
      </c>
      <c r="D25" s="17" t="s">
        <v>124</v>
      </c>
      <c r="E25" s="17"/>
      <c r="F25" s="17"/>
      <c r="G25" s="17"/>
      <c r="H25" s="17"/>
      <c r="I25" s="17"/>
    </row>
    <row r="26" spans="1:9" ht="63" x14ac:dyDescent="0.25">
      <c r="A26" s="16"/>
      <c r="B26" s="17" t="s">
        <v>130</v>
      </c>
      <c r="C26" s="17"/>
      <c r="D26" s="17" t="s">
        <v>129</v>
      </c>
      <c r="E26" s="17">
        <v>90</v>
      </c>
      <c r="F26" s="17">
        <v>90</v>
      </c>
      <c r="G26" s="17"/>
      <c r="H26" s="17"/>
      <c r="I26" s="17"/>
    </row>
    <row r="27" spans="1:9" ht="78.75" x14ac:dyDescent="0.25">
      <c r="A27" s="16"/>
      <c r="B27" s="17" t="s">
        <v>131</v>
      </c>
      <c r="C27" s="17"/>
      <c r="D27" s="17" t="s">
        <v>128</v>
      </c>
      <c r="E27" s="17">
        <v>100</v>
      </c>
      <c r="F27" s="17">
        <v>100</v>
      </c>
      <c r="G27" s="17"/>
      <c r="H27" s="17"/>
      <c r="I27" s="17"/>
    </row>
    <row r="28" spans="1:9" ht="63" x14ac:dyDescent="0.25">
      <c r="A28" s="16" t="s">
        <v>92</v>
      </c>
      <c r="B28" s="17" t="s">
        <v>103</v>
      </c>
      <c r="C28" s="17" t="s">
        <v>132</v>
      </c>
      <c r="D28" s="17"/>
      <c r="E28" s="17"/>
      <c r="F28" s="17"/>
      <c r="G28" s="17"/>
      <c r="H28" s="17"/>
      <c r="I28" s="17"/>
    </row>
    <row r="29" spans="1:9" ht="63" x14ac:dyDescent="0.25">
      <c r="A29" s="16"/>
      <c r="B29" s="17" t="s">
        <v>130</v>
      </c>
      <c r="C29" s="17"/>
      <c r="D29" s="17" t="s">
        <v>129</v>
      </c>
      <c r="E29" s="17">
        <v>90</v>
      </c>
      <c r="F29" s="17">
        <v>90</v>
      </c>
      <c r="G29" s="17"/>
      <c r="H29" s="17"/>
      <c r="I29" s="17"/>
    </row>
    <row r="30" spans="1:9" ht="78.75" x14ac:dyDescent="0.25">
      <c r="A30" s="16"/>
      <c r="B30" s="17" t="s">
        <v>131</v>
      </c>
      <c r="C30" s="17"/>
      <c r="D30" s="17" t="s">
        <v>128</v>
      </c>
      <c r="E30" s="17">
        <v>100</v>
      </c>
      <c r="F30" s="17">
        <v>100</v>
      </c>
      <c r="G30" s="17"/>
      <c r="H30" s="17"/>
      <c r="I30" s="17"/>
    </row>
    <row r="31" spans="1:9" ht="63" x14ac:dyDescent="0.25">
      <c r="A31" s="16" t="s">
        <v>93</v>
      </c>
      <c r="B31" s="17" t="s">
        <v>111</v>
      </c>
      <c r="C31" s="17" t="s">
        <v>133</v>
      </c>
      <c r="D31" s="17"/>
      <c r="E31" s="17"/>
      <c r="F31" s="17"/>
      <c r="G31" s="17"/>
      <c r="H31" s="17"/>
      <c r="I31" s="17"/>
    </row>
    <row r="32" spans="1:9" ht="63" x14ac:dyDescent="0.25">
      <c r="A32" s="16"/>
      <c r="B32" s="17" t="s">
        <v>130</v>
      </c>
      <c r="C32" s="17"/>
      <c r="D32" s="17" t="s">
        <v>129</v>
      </c>
      <c r="E32" s="17">
        <v>90</v>
      </c>
      <c r="F32" s="17">
        <v>90</v>
      </c>
      <c r="G32" s="17"/>
      <c r="H32" s="17"/>
      <c r="I32" s="17"/>
    </row>
    <row r="33" spans="1:9" ht="78.75" x14ac:dyDescent="0.25">
      <c r="A33" s="16"/>
      <c r="B33" s="17" t="s">
        <v>131</v>
      </c>
      <c r="C33" s="17"/>
      <c r="D33" s="17" t="s">
        <v>128</v>
      </c>
      <c r="E33" s="17">
        <v>100</v>
      </c>
      <c r="F33" s="17">
        <v>100</v>
      </c>
      <c r="G33" s="17"/>
      <c r="H33" s="17"/>
      <c r="I33" s="17"/>
    </row>
    <row r="34" spans="1:9" ht="31.5" x14ac:dyDescent="0.25">
      <c r="A34" s="16" t="s">
        <v>99</v>
      </c>
      <c r="B34" s="17" t="s">
        <v>112</v>
      </c>
      <c r="C34" s="17" t="s">
        <v>63</v>
      </c>
      <c r="D34" s="17"/>
      <c r="E34" s="17"/>
      <c r="F34" s="17"/>
      <c r="G34" s="17"/>
      <c r="H34" s="17"/>
      <c r="I34" s="17"/>
    </row>
    <row r="35" spans="1:9" ht="78.75" x14ac:dyDescent="0.25">
      <c r="A35" s="16"/>
      <c r="B35" s="17" t="s">
        <v>134</v>
      </c>
      <c r="C35" s="17"/>
      <c r="D35" s="17" t="s">
        <v>128</v>
      </c>
      <c r="E35" s="17">
        <v>100</v>
      </c>
      <c r="F35" s="17">
        <v>100</v>
      </c>
      <c r="G35" s="17"/>
      <c r="H35" s="17"/>
      <c r="I35" s="17"/>
    </row>
    <row r="36" spans="1:9" ht="126" x14ac:dyDescent="0.25">
      <c r="A36" s="16" t="s">
        <v>100</v>
      </c>
      <c r="B36" s="17" t="s">
        <v>113</v>
      </c>
      <c r="C36" s="17" t="s">
        <v>126</v>
      </c>
      <c r="D36" s="17"/>
      <c r="E36" s="17"/>
      <c r="F36" s="17"/>
      <c r="G36" s="17"/>
      <c r="H36" s="17"/>
      <c r="I36" s="17"/>
    </row>
    <row r="37" spans="1:9" ht="63" x14ac:dyDescent="0.25">
      <c r="A37" s="16"/>
      <c r="B37" s="17" t="s">
        <v>130</v>
      </c>
      <c r="C37" s="17"/>
      <c r="D37" s="17" t="s">
        <v>129</v>
      </c>
      <c r="E37" s="17">
        <v>90</v>
      </c>
      <c r="F37" s="17">
        <v>90</v>
      </c>
      <c r="G37" s="17"/>
      <c r="H37" s="17"/>
      <c r="I37" s="17"/>
    </row>
    <row r="38" spans="1:9" ht="78.75" x14ac:dyDescent="0.25">
      <c r="A38" s="16"/>
      <c r="B38" s="17" t="s">
        <v>131</v>
      </c>
      <c r="C38" s="17"/>
      <c r="D38" s="17" t="s">
        <v>128</v>
      </c>
      <c r="E38" s="17">
        <v>100</v>
      </c>
      <c r="F38" s="17">
        <v>100</v>
      </c>
      <c r="G38" s="17"/>
      <c r="H38" s="17"/>
      <c r="I38" s="17"/>
    </row>
    <row r="39" spans="1:9" x14ac:dyDescent="0.25">
      <c r="A39" s="61" t="s">
        <v>74</v>
      </c>
      <c r="B39" s="61"/>
      <c r="C39" s="61"/>
    </row>
    <row r="40" spans="1:9" x14ac:dyDescent="0.25">
      <c r="A40" s="61"/>
      <c r="B40" s="61"/>
      <c r="C40" s="61"/>
    </row>
  </sheetData>
  <mergeCells count="3">
    <mergeCell ref="A39:C40"/>
    <mergeCell ref="A2:I2"/>
    <mergeCell ref="A3:I3"/>
  </mergeCells>
  <pageMargins left="0.11811023622047245" right="0.11811023622047245" top="0.15748031496062992" bottom="0.19685039370078741"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User</cp:lastModifiedBy>
  <cp:lastPrinted>2020-07-28T09:47:09Z</cp:lastPrinted>
  <dcterms:created xsi:type="dcterms:W3CDTF">2016-05-13T06:43:36Z</dcterms:created>
  <dcterms:modified xsi:type="dcterms:W3CDTF">2021-01-12T12:29:53Z</dcterms:modified>
</cp:coreProperties>
</file>